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CC&amp;IR\IR\ad hocs, Presseaussendungen, Presseartikel, Interviews\2021\20211007_Details durchgeführte Transaktionen\"/>
    </mc:Choice>
  </mc:AlternateContent>
  <bookViews>
    <workbookView xWindow="0" yWindow="60" windowWidth="24240" windowHeight="12290"/>
  </bookViews>
  <sheets>
    <sheet name="Gesamt DE" sheetId="2" r:id="rId1"/>
  </sheets>
  <calcPr calcId="162913"/>
</workbook>
</file>

<file path=xl/calcChain.xml><?xml version="1.0" encoding="utf-8"?>
<calcChain xmlns="http://schemas.openxmlformats.org/spreadsheetml/2006/main">
  <c r="H2" i="2" l="1"/>
  <c r="C2" i="2"/>
  <c r="H3" i="2" l="1"/>
  <c r="B3" i="2" l="1"/>
  <c r="D2" i="2" l="1"/>
  <c r="C3" i="2" l="1"/>
  <c r="D3" i="2" l="1"/>
</calcChain>
</file>

<file path=xl/sharedStrings.xml><?xml version="1.0" encoding="utf-8"?>
<sst xmlns="http://schemas.openxmlformats.org/spreadsheetml/2006/main" count="16" uniqueCount="11">
  <si>
    <t>Gesamt</t>
  </si>
  <si>
    <t>Datum</t>
  </si>
  <si>
    <t>Volumen (Stück) der verwendeten Aktien (außerbörslich)</t>
  </si>
  <si>
    <t>n.a.</t>
  </si>
  <si>
    <t>Verwendete
 Aktien als Anteil am
 Grundkapital gesamt</t>
  </si>
  <si>
    <t xml:space="preserve"> Höchster erzielter 
Gegenwert je Aktie in
 EUR *)</t>
  </si>
  <si>
    <t>Niedrigster erzielter
 Gegenwert je Aktie in
 EUR *)</t>
  </si>
  <si>
    <t>Gewichteter Durchschnitts-
 gegenwert der 
 Aktien in EUR *)</t>
  </si>
  <si>
    <t>Wert der verwendeten
 Aktien in EUR **)</t>
  </si>
  <si>
    <t>Anteil am
 Grundkapital pro Tag</t>
  </si>
  <si>
    <t xml:space="preserve">*) Nicht anwendbar. Die Aktienausgabe erfolgt aufgrund der vorzeitigen Pflichtwandlung der von der Gesellschaft begebenen Pflichtwandelschuldverschreibungen an die Gläubiger der Pflichtwandelschuldverschreibungen. Der Wandlungspreis gemäß Emissionsbedingungen beträgt EUR 17,1472. 
**) Wert entspricht dem zum Erwerb der Aktien geleisteten gewichteten Durchschnittsgegenwert gemäß Aktienrückkaufprogramm 2018/2019 multipliziert mit dem Volumen der verwendeten eigenen Aktien.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</si>
</sst>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\ mmm/\ yy"/>
    <numFmt numFmtId="165" formatCode="0.0000%"/>
    <numFmt numFmtId="166" formatCode="#,##0.000"/>
    <numFmt numFmtId="167" formatCode="#,##0.0000"/>
    <numFmt numFmtId="168" formatCode="0.0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4" fontId="2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0" fontId="5" fillId="2" borderId="1" xfId="2" applyFont="1" applyFill="1" applyBorder="1" applyAlignment="1">
      <alignment horizontal="center" wrapText="1"/>
    </xf>
    <xf numFmtId="164" fontId="3" fillId="0" borderId="1" xfId="0" applyNumberFormat="1" applyFont="1" applyBorder="1"/>
    <xf numFmtId="0" fontId="3" fillId="0" borderId="0" xfId="0" applyFont="1"/>
    <xf numFmtId="0" fontId="2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165" fontId="3" fillId="0" borderId="1" xfId="1" applyNumberFormat="1" applyFont="1" applyBorder="1"/>
    <xf numFmtId="4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/>
    <xf numFmtId="167" fontId="3" fillId="0" borderId="0" xfId="0" applyNumberFormat="1" applyFont="1"/>
    <xf numFmtId="4" fontId="2" fillId="3" borderId="1" xfId="0" applyNumberFormat="1" applyFont="1" applyFill="1" applyBorder="1"/>
    <xf numFmtId="3" fontId="2" fillId="3" borderId="1" xfId="0" applyNumberFormat="1" applyFont="1" applyFill="1" applyBorder="1"/>
    <xf numFmtId="165" fontId="2" fillId="3" borderId="1" xfId="1" applyNumberFormat="1" applyFont="1" applyFill="1" applyBorder="1"/>
    <xf numFmtId="165" fontId="1" fillId="0" borderId="1" xfId="1" applyNumberFormat="1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vertical="top" wrapText="1"/>
    </xf>
    <xf numFmtId="0" fontId="6" fillId="0" borderId="4" xfId="2" applyFont="1" applyBorder="1" applyAlignment="1">
      <alignment vertical="top" wrapText="1"/>
    </xf>
  </cellXfs>
  <cellStyles count="3">
    <cellStyle name="Prozent" xfId="1" builtinId="5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1"/>
  <sheetViews>
    <sheetView tabSelected="1" zoomScale="115" zoomScaleNormal="115" workbookViewId="0">
      <selection activeCell="A23" sqref="A23"/>
    </sheetView>
  </sheetViews>
  <sheetFormatPr baseColWidth="10" defaultColWidth="9.1796875" defaultRowHeight="12.5" x14ac:dyDescent="0.25"/>
  <cols>
    <col min="1" max="1" width="15.26953125" style="6" bestFit="1" customWidth="1"/>
    <col min="2" max="2" width="22.453125" style="6" customWidth="1"/>
    <col min="3" max="4" width="22.54296875" style="6" customWidth="1"/>
    <col min="5" max="6" width="22.26953125" style="6" customWidth="1"/>
    <col min="7" max="7" width="21" style="6" customWidth="1"/>
    <col min="8" max="8" width="19.26953125" style="6" customWidth="1"/>
    <col min="9" max="253" width="11.453125" style="6" customWidth="1"/>
    <col min="254" max="16384" width="9.1796875" style="6"/>
  </cols>
  <sheetData>
    <row r="1" spans="1:9" ht="52" x14ac:dyDescent="0.3">
      <c r="A1" s="4" t="s">
        <v>1</v>
      </c>
      <c r="B1" s="4" t="s">
        <v>2</v>
      </c>
      <c r="C1" s="4" t="s">
        <v>9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3"/>
    </row>
    <row r="2" spans="1:9" s="12" customFormat="1" x14ac:dyDescent="0.25">
      <c r="A2" s="5">
        <v>44474</v>
      </c>
      <c r="B2" s="9">
        <v>6997200</v>
      </c>
      <c r="C2" s="10">
        <f>(B2/123293795)</f>
        <v>5.6752247750991851E-2</v>
      </c>
      <c r="D2" s="18">
        <f>C2</f>
        <v>5.6752247750991851E-2</v>
      </c>
      <c r="E2" s="19" t="s">
        <v>3</v>
      </c>
      <c r="F2" s="19" t="s">
        <v>3</v>
      </c>
      <c r="G2" s="20" t="s">
        <v>3</v>
      </c>
      <c r="H2" s="23">
        <f>B2*22.5373</f>
        <v>157697995.56</v>
      </c>
      <c r="I2" s="11"/>
    </row>
    <row r="3" spans="1:9" s="7" customFormat="1" ht="13" x14ac:dyDescent="0.3">
      <c r="A3" s="15" t="s">
        <v>0</v>
      </c>
      <c r="B3" s="16">
        <f>SUM(B2:B2)</f>
        <v>6997200</v>
      </c>
      <c r="C3" s="17">
        <f>AVERAGE(C2:C2)</f>
        <v>5.6752247750991851E-2</v>
      </c>
      <c r="D3" s="17">
        <f>MAX(D2:D2)</f>
        <v>5.6752247750991851E-2</v>
      </c>
      <c r="E3" s="21" t="s">
        <v>3</v>
      </c>
      <c r="F3" s="21" t="s">
        <v>3</v>
      </c>
      <c r="G3" s="21" t="s">
        <v>3</v>
      </c>
      <c r="H3" s="22">
        <f>H2</f>
        <v>157697995.56</v>
      </c>
      <c r="I3" s="1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51" customHeight="1" x14ac:dyDescent="0.25">
      <c r="A5" s="24" t="s">
        <v>10</v>
      </c>
      <c r="B5" s="25"/>
      <c r="C5" s="25"/>
      <c r="D5" s="25"/>
      <c r="E5" s="25"/>
      <c r="F5" s="25"/>
      <c r="G5" s="25"/>
      <c r="H5" s="26"/>
      <c r="I5" s="3"/>
    </row>
    <row r="6" spans="1:9" ht="13" x14ac:dyDescent="0.3">
      <c r="A6" s="3"/>
      <c r="B6" s="1"/>
      <c r="C6" s="1"/>
      <c r="D6" s="1"/>
      <c r="E6" s="1"/>
      <c r="F6" s="3"/>
      <c r="G6" s="1"/>
      <c r="H6" s="1"/>
      <c r="I6" s="3"/>
    </row>
    <row r="7" spans="1:9" x14ac:dyDescent="0.25">
      <c r="A7" s="2"/>
      <c r="B7" s="8"/>
      <c r="C7" s="13"/>
      <c r="D7" s="13"/>
      <c r="E7" s="14"/>
      <c r="F7" s="13"/>
      <c r="G7" s="3"/>
      <c r="H7" s="13"/>
      <c r="I7" s="3"/>
    </row>
    <row r="8" spans="1:9" x14ac:dyDescent="0.25">
      <c r="A8" s="3"/>
      <c r="B8" s="3"/>
      <c r="C8" s="3"/>
      <c r="D8" s="3"/>
      <c r="E8" s="14"/>
      <c r="F8" s="13"/>
      <c r="G8" s="3"/>
      <c r="H8" s="3"/>
      <c r="I8" s="3"/>
    </row>
    <row r="9" spans="1:9" x14ac:dyDescent="0.25">
      <c r="A9" s="3"/>
      <c r="B9" s="3"/>
      <c r="C9" s="3"/>
      <c r="D9" s="3"/>
      <c r="E9" s="14"/>
      <c r="F9" s="1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</sheetData>
  <mergeCells count="1">
    <mergeCell ref="A5:H5"/>
  </mergeCells>
  <phoneticPr fontId="0" type="noConversion"/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 DE</vt:lpstr>
    </vt:vector>
  </TitlesOfParts>
  <Company>Erste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A98CJAC</dc:creator>
  <cp:lastModifiedBy>Korbelius Simone</cp:lastModifiedBy>
  <cp:lastPrinted>2017-05-29T16:57:51Z</cp:lastPrinted>
  <dcterms:created xsi:type="dcterms:W3CDTF">2001-06-21T13:12:38Z</dcterms:created>
  <dcterms:modified xsi:type="dcterms:W3CDTF">2021-10-07T07:31:56Z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